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dmincupap.sharepoint.com/sites/FileServerCup/Documenti condivisi/DATI/SG/ANTICORRUZIONE/AT  SITO/6.PERFORMANCE/Ammontare complessivo dei premi/"/>
    </mc:Choice>
  </mc:AlternateContent>
  <xr:revisionPtr revIDLastSave="103" documentId="11_534CD21761F8D700DD732F15A479C5BC50A6A7AB" xr6:coauthVersionLast="47" xr6:coauthVersionMax="47" xr10:uidLastSave="{768DB6A4-3F39-413B-9C0F-C1663B71A117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34" i="1"/>
  <c r="F20" i="1"/>
  <c r="M17" i="1" l="1"/>
  <c r="H11" i="1"/>
  <c r="M14" i="1" l="1"/>
  <c r="H14" i="1"/>
  <c r="M11" i="1"/>
  <c r="M8" i="1"/>
  <c r="H8" i="1"/>
  <c r="M7" i="1"/>
</calcChain>
</file>

<file path=xl/sharedStrings.xml><?xml version="1.0" encoding="utf-8"?>
<sst xmlns="http://schemas.openxmlformats.org/spreadsheetml/2006/main" count="103" uniqueCount="33">
  <si>
    <t>Tabella ex art. 20, c. 1 e 2, D.Lgs. 33/2013</t>
  </si>
  <si>
    <t>Ammontare complessivo dei premi collegati alla performance stanziati e ammontare dei premi effettivamente distribuiti. Entità del premio mediamente conseguibile dal personale dirigenziale e non dirigenziale, i dati relativi  alla distribuzione del trattamento accessorio, in forma aggregata, al fine di dare conto del livello di selettivita' utilizzato nella distribuzione dei  premi e  degli  incentivi,  nonchè i dati relativi al grado di differenziazione nell'utilizzo della premialità sia per i  dirigenti sia per i dipendenti.</t>
  </si>
  <si>
    <t>Dirigenti/non dirigenti</t>
  </si>
  <si>
    <t>Descrizione</t>
  </si>
  <si>
    <t>Anno di competenza</t>
  </si>
  <si>
    <t>Anno di liquidazione</t>
  </si>
  <si>
    <t>Ammontare complessivo stanziato</t>
  </si>
  <si>
    <t>Ammontare complessivo distribuito</t>
  </si>
  <si>
    <t>Numero dipendenti interessati</t>
  </si>
  <si>
    <t>Entità del premio mediamente conseguibile</t>
  </si>
  <si>
    <t>Dati relativi alla distribuzione del trattamento accessorio, in forma aggregata</t>
  </si>
  <si>
    <t>Dati relativi al grado di differenziazione nell'utilizzo della premialità</t>
  </si>
  <si>
    <t>Premio minimo attribuito</t>
  </si>
  <si>
    <t>Premio massimo attribuito</t>
  </si>
  <si>
    <t>% minima attribuita</t>
  </si>
  <si>
    <t>% massima attribuita</t>
  </si>
  <si>
    <t>% media</t>
  </si>
  <si>
    <t>moda (% più frequente)</t>
  </si>
  <si>
    <t>Retribuzione di risultato</t>
  </si>
  <si>
    <t>Dirigenti</t>
  </si>
  <si>
    <t>Posizioni organizzative e alte professionalità</t>
  </si>
  <si>
    <t>Personale non dirigente</t>
  </si>
  <si>
    <t>Produttività</t>
  </si>
  <si>
    <t>2015</t>
  </si>
  <si>
    <t>2017</t>
  </si>
  <si>
    <t>2013</t>
  </si>
  <si>
    <t>2016</t>
  </si>
  <si>
    <t>95-98</t>
  </si>
  <si>
    <t>91-98</t>
  </si>
  <si>
    <t>2019</t>
  </si>
  <si>
    <t>95-96</t>
  </si>
  <si>
    <t>96-97</t>
  </si>
  <si>
    <r>
      <t>€ 962,87</t>
    </r>
    <r>
      <rPr>
        <sz val="5"/>
        <rFont val="Arial Narrow"/>
        <family val="2"/>
      </rPr>
      <t xml:space="preserve">
premio conseguibile in riferimento al periodo 1/1/2019-5/5/2019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</si>
</sst>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\ #,##0.00;[Red]\-[$€-410]\ #,##0.00"/>
    <numFmt numFmtId="165" formatCode="[$€-2]\ #,##0.00"/>
  </numFmts>
  <fonts count="1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sz val="11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i/>
      <sz val="11"/>
      <color rgb="FF000000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sz val="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wrapText="1"/>
    </xf>
    <xf numFmtId="165" fontId="7" fillId="0" borderId="1" xfId="0" applyNumberFormat="1" applyFont="1" applyBorder="1"/>
    <xf numFmtId="164" fontId="7" fillId="0" borderId="1" xfId="0" applyNumberFormat="1" applyFont="1" applyBorder="1"/>
    <xf numFmtId="165" fontId="7" fillId="0" borderId="1" xfId="0" applyNumberFormat="1" applyFont="1" applyBorder="1" applyAlignment="1">
      <alignment horizontal="right"/>
    </xf>
    <xf numFmtId="0" fontId="8" fillId="0" borderId="1" xfId="0" applyFont="1" applyBorder="1"/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165" fontId="8" fillId="0" borderId="1" xfId="0" applyNumberFormat="1" applyFont="1" applyBorder="1" applyAlignment="1">
      <alignment horizontal="right"/>
    </xf>
    <xf numFmtId="165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0" xfId="0" applyFont="1"/>
    <xf numFmtId="49" fontId="8" fillId="0" borderId="1" xfId="0" applyNumberFormat="1" applyFont="1" applyBorder="1" applyAlignment="1">
      <alignment horizontal="right" wrapText="1"/>
    </xf>
    <xf numFmtId="4" fontId="4" fillId="0" borderId="0" xfId="0" applyNumberFormat="1" applyFont="1"/>
    <xf numFmtId="0" fontId="8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right" vertical="center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topLeftCell="B1" zoomScale="145" zoomScaleNormal="145" workbookViewId="0">
      <pane ySplit="5" topLeftCell="A26" activePane="bottomLeft" state="frozen"/>
      <selection activeCell="B1" sqref="B1"/>
      <selection pane="bottomLeft" activeCell="M36" sqref="M36"/>
    </sheetView>
  </sheetViews>
  <sheetFormatPr defaultColWidth="9.140625" defaultRowHeight="16.5" x14ac:dyDescent="0.3"/>
  <cols>
    <col min="1" max="1" width="31.5703125" style="1"/>
    <col min="2" max="2" width="18.140625" style="1"/>
    <col min="3" max="3" width="8.5703125" style="1"/>
    <col min="4" max="4" width="10.140625" style="1" customWidth="1"/>
    <col min="5" max="5" width="14.5703125" style="1"/>
    <col min="6" max="7" width="12.42578125" style="1"/>
    <col min="8" max="8" width="15.85546875" style="1" customWidth="1"/>
    <col min="9" max="9" width="10.5703125" style="1"/>
    <col min="10" max="10" width="10.7109375" style="1"/>
    <col min="11" max="11" width="9.5703125" style="1"/>
    <col min="12" max="12" width="10.140625" style="1"/>
    <col min="13" max="13" width="8.42578125" style="1"/>
    <col min="14" max="14" width="10.28515625" style="1"/>
    <col min="15" max="17" width="8.140625" style="1"/>
    <col min="18" max="18" width="9.140625" style="1"/>
    <col min="19" max="1025" width="8.140625" style="1"/>
    <col min="1026" max="16384" width="9.140625" style="1"/>
  </cols>
  <sheetData>
    <row r="1" spans="1:14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3.6" customHeight="1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35.450000000000003" customHeight="1" x14ac:dyDescent="0.3">
      <c r="A4" s="31" t="s">
        <v>2</v>
      </c>
      <c r="B4" s="31" t="s">
        <v>3</v>
      </c>
      <c r="C4" s="31" t="s">
        <v>4</v>
      </c>
      <c r="D4" s="31" t="s">
        <v>5</v>
      </c>
      <c r="E4" s="31" t="s">
        <v>6</v>
      </c>
      <c r="F4" s="31" t="s">
        <v>7</v>
      </c>
      <c r="G4" s="31" t="s">
        <v>8</v>
      </c>
      <c r="H4" s="31" t="s">
        <v>9</v>
      </c>
      <c r="I4" s="32" t="s">
        <v>10</v>
      </c>
      <c r="J4" s="32"/>
      <c r="K4" s="32" t="s">
        <v>11</v>
      </c>
      <c r="L4" s="32"/>
      <c r="M4" s="32"/>
      <c r="N4" s="32"/>
    </row>
    <row r="5" spans="1:14" s="3" customFormat="1" ht="52.5" customHeight="1" x14ac:dyDescent="0.25">
      <c r="A5" s="31"/>
      <c r="B5" s="31"/>
      <c r="C5" s="31"/>
      <c r="D5" s="31"/>
      <c r="E5" s="31"/>
      <c r="F5" s="31"/>
      <c r="G5" s="31"/>
      <c r="H5" s="31"/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</row>
    <row r="6" spans="1:14" x14ac:dyDescent="0.3">
      <c r="A6" s="4" t="s">
        <v>19</v>
      </c>
      <c r="B6" s="4" t="s">
        <v>18</v>
      </c>
      <c r="C6" s="5" t="s">
        <v>25</v>
      </c>
      <c r="D6" s="6">
        <v>2014</v>
      </c>
      <c r="E6" s="7">
        <v>12000</v>
      </c>
      <c r="F6" s="7">
        <v>11760</v>
      </c>
      <c r="G6" s="8">
        <v>1</v>
      </c>
      <c r="H6" s="7">
        <v>12000</v>
      </c>
      <c r="I6" s="7">
        <v>11760</v>
      </c>
      <c r="J6" s="7">
        <v>11760</v>
      </c>
      <c r="K6" s="8">
        <v>98</v>
      </c>
      <c r="L6" s="8">
        <v>98</v>
      </c>
      <c r="M6" s="8">
        <v>98</v>
      </c>
      <c r="N6" s="8"/>
    </row>
    <row r="7" spans="1:14" x14ac:dyDescent="0.3">
      <c r="A7" s="4" t="s">
        <v>20</v>
      </c>
      <c r="B7" s="4" t="s">
        <v>18</v>
      </c>
      <c r="C7" s="5">
        <v>2013</v>
      </c>
      <c r="D7" s="6">
        <v>2014</v>
      </c>
      <c r="E7" s="7">
        <v>2800</v>
      </c>
      <c r="F7" s="7">
        <v>2097</v>
      </c>
      <c r="G7" s="8">
        <v>2</v>
      </c>
      <c r="H7" s="7">
        <v>1400</v>
      </c>
      <c r="I7" s="7">
        <v>810</v>
      </c>
      <c r="J7" s="7">
        <v>1287</v>
      </c>
      <c r="K7" s="8">
        <v>81</v>
      </c>
      <c r="L7" s="8">
        <v>99</v>
      </c>
      <c r="M7" s="8">
        <f>(K7+L7)/2</f>
        <v>90</v>
      </c>
      <c r="N7" s="8"/>
    </row>
    <row r="8" spans="1:14" x14ac:dyDescent="0.3">
      <c r="A8" s="4" t="s">
        <v>21</v>
      </c>
      <c r="B8" s="4" t="s">
        <v>22</v>
      </c>
      <c r="C8" s="5">
        <v>2013</v>
      </c>
      <c r="D8" s="6">
        <v>2014</v>
      </c>
      <c r="E8" s="7">
        <v>2035</v>
      </c>
      <c r="F8" s="7">
        <v>1897.9</v>
      </c>
      <c r="G8" s="8">
        <v>4</v>
      </c>
      <c r="H8" s="7">
        <f>E8/G8</f>
        <v>508.75</v>
      </c>
      <c r="I8" s="7">
        <v>326.7</v>
      </c>
      <c r="J8" s="7">
        <v>712</v>
      </c>
      <c r="K8" s="8">
        <v>89</v>
      </c>
      <c r="L8" s="8">
        <v>99</v>
      </c>
      <c r="M8" s="9">
        <f>(89+94+99+96)/4</f>
        <v>94.5</v>
      </c>
      <c r="N8" s="8"/>
    </row>
    <row r="9" spans="1:14" x14ac:dyDescent="0.3">
      <c r="A9" s="4" t="s">
        <v>19</v>
      </c>
      <c r="B9" s="4" t="s">
        <v>18</v>
      </c>
      <c r="C9" s="5">
        <v>2014</v>
      </c>
      <c r="D9" s="6" t="s">
        <v>23</v>
      </c>
      <c r="E9" s="7">
        <v>12500</v>
      </c>
      <c r="F9" s="7">
        <v>12375</v>
      </c>
      <c r="G9" s="8">
        <v>1</v>
      </c>
      <c r="H9" s="7">
        <v>12500</v>
      </c>
      <c r="I9" s="7">
        <v>12375</v>
      </c>
      <c r="J9" s="7">
        <v>12375</v>
      </c>
      <c r="K9" s="8">
        <v>99</v>
      </c>
      <c r="L9" s="8">
        <v>99</v>
      </c>
      <c r="M9" s="8">
        <v>99</v>
      </c>
      <c r="N9" s="8"/>
    </row>
    <row r="10" spans="1:14" x14ac:dyDescent="0.3">
      <c r="A10" s="4" t="s">
        <v>20</v>
      </c>
      <c r="B10" s="4" t="s">
        <v>18</v>
      </c>
      <c r="C10" s="5">
        <v>2014</v>
      </c>
      <c r="D10" s="6" t="s">
        <v>23</v>
      </c>
      <c r="E10" s="7">
        <v>1500</v>
      </c>
      <c r="F10" s="10">
        <v>1485</v>
      </c>
      <c r="G10" s="8">
        <v>1</v>
      </c>
      <c r="H10" s="7">
        <v>1500</v>
      </c>
      <c r="I10" s="7">
        <v>1485</v>
      </c>
      <c r="J10" s="7">
        <v>1485</v>
      </c>
      <c r="K10" s="8">
        <v>99</v>
      </c>
      <c r="L10" s="8">
        <v>99</v>
      </c>
      <c r="M10" s="8">
        <v>99</v>
      </c>
      <c r="N10" s="8"/>
    </row>
    <row r="11" spans="1:14" x14ac:dyDescent="0.3">
      <c r="A11" s="4" t="s">
        <v>21</v>
      </c>
      <c r="B11" s="4" t="s">
        <v>22</v>
      </c>
      <c r="C11" s="5">
        <v>2014</v>
      </c>
      <c r="D11" s="6" t="s">
        <v>23</v>
      </c>
      <c r="E11" s="11">
        <v>2500</v>
      </c>
      <c r="F11" s="12">
        <v>2300</v>
      </c>
      <c r="G11" s="8">
        <v>6</v>
      </c>
      <c r="H11" s="7">
        <f>E11/G11</f>
        <v>416.66666666666669</v>
      </c>
      <c r="I11" s="7">
        <v>182</v>
      </c>
      <c r="J11" s="7">
        <v>570</v>
      </c>
      <c r="K11" s="8">
        <v>65</v>
      </c>
      <c r="L11" s="8">
        <v>99</v>
      </c>
      <c r="M11" s="9">
        <f>(96+94+95+94+99+65)/6</f>
        <v>90.5</v>
      </c>
      <c r="N11" s="8">
        <v>94</v>
      </c>
    </row>
    <row r="12" spans="1:14" x14ac:dyDescent="0.3">
      <c r="A12" s="4" t="s">
        <v>19</v>
      </c>
      <c r="B12" s="4" t="s">
        <v>18</v>
      </c>
      <c r="C12" s="6" t="s">
        <v>23</v>
      </c>
      <c r="D12" s="6" t="s">
        <v>26</v>
      </c>
      <c r="E12" s="7">
        <v>12500</v>
      </c>
      <c r="F12" s="7">
        <v>12375</v>
      </c>
      <c r="G12" s="8">
        <v>1</v>
      </c>
      <c r="H12" s="7">
        <v>12500</v>
      </c>
      <c r="I12" s="7">
        <v>12375</v>
      </c>
      <c r="J12" s="7">
        <v>12375</v>
      </c>
      <c r="K12" s="8">
        <v>99</v>
      </c>
      <c r="L12" s="8">
        <v>99</v>
      </c>
      <c r="M12" s="8">
        <v>99</v>
      </c>
      <c r="N12" s="8"/>
    </row>
    <row r="13" spans="1:14" x14ac:dyDescent="0.3">
      <c r="A13" s="4" t="s">
        <v>20</v>
      </c>
      <c r="B13" s="4" t="s">
        <v>18</v>
      </c>
      <c r="C13" s="6" t="s">
        <v>23</v>
      </c>
      <c r="D13" s="6" t="s">
        <v>26</v>
      </c>
      <c r="E13" s="7">
        <v>1500</v>
      </c>
      <c r="F13" s="7">
        <v>1485</v>
      </c>
      <c r="G13" s="8">
        <v>1</v>
      </c>
      <c r="H13" s="7">
        <v>1500</v>
      </c>
      <c r="I13" s="7">
        <v>1485</v>
      </c>
      <c r="J13" s="7">
        <v>1485</v>
      </c>
      <c r="K13" s="8">
        <v>99</v>
      </c>
      <c r="L13" s="8">
        <v>99</v>
      </c>
      <c r="M13" s="8">
        <v>99</v>
      </c>
      <c r="N13" s="8"/>
    </row>
    <row r="14" spans="1:14" x14ac:dyDescent="0.3">
      <c r="A14" s="4" t="s">
        <v>21</v>
      </c>
      <c r="B14" s="4" t="s">
        <v>22</v>
      </c>
      <c r="C14" s="6" t="s">
        <v>23</v>
      </c>
      <c r="D14" s="6" t="s">
        <v>26</v>
      </c>
      <c r="E14" s="13">
        <v>1740</v>
      </c>
      <c r="F14" s="13">
        <v>1638.8</v>
      </c>
      <c r="G14" s="8">
        <v>6</v>
      </c>
      <c r="H14" s="7">
        <f>E14/G14</f>
        <v>290</v>
      </c>
      <c r="I14" s="14">
        <v>48</v>
      </c>
      <c r="J14" s="14">
        <v>372.4</v>
      </c>
      <c r="K14" s="8">
        <v>48</v>
      </c>
      <c r="L14" s="8">
        <v>99</v>
      </c>
      <c r="M14" s="9">
        <f>(98+95+98+95+99+48)/6</f>
        <v>88.833333333333329</v>
      </c>
      <c r="N14" s="8" t="s">
        <v>27</v>
      </c>
    </row>
    <row r="15" spans="1:14" x14ac:dyDescent="0.3">
      <c r="A15" s="4" t="s">
        <v>19</v>
      </c>
      <c r="B15" s="4" t="s">
        <v>18</v>
      </c>
      <c r="C15" s="6" t="s">
        <v>26</v>
      </c>
      <c r="D15" s="6" t="s">
        <v>24</v>
      </c>
      <c r="E15" s="15">
        <v>2777.5</v>
      </c>
      <c r="F15" s="15">
        <v>2777.5</v>
      </c>
      <c r="G15" s="8">
        <v>1</v>
      </c>
      <c r="H15" s="15">
        <v>2777.5</v>
      </c>
      <c r="I15" s="15">
        <v>2777.5</v>
      </c>
      <c r="J15" s="15">
        <v>2777.5</v>
      </c>
      <c r="K15" s="8">
        <v>100</v>
      </c>
      <c r="L15" s="8">
        <v>100</v>
      </c>
      <c r="M15" s="8">
        <v>100</v>
      </c>
      <c r="N15" s="8"/>
    </row>
    <row r="16" spans="1:14" x14ac:dyDescent="0.3">
      <c r="A16" s="4" t="s">
        <v>20</v>
      </c>
      <c r="B16" s="4" t="s">
        <v>18</v>
      </c>
      <c r="C16" s="6" t="s">
        <v>26</v>
      </c>
      <c r="D16" s="6" t="s">
        <v>24</v>
      </c>
      <c r="E16" s="15">
        <v>500</v>
      </c>
      <c r="F16" s="15">
        <v>495</v>
      </c>
      <c r="G16" s="8">
        <v>1</v>
      </c>
      <c r="H16" s="7">
        <v>500</v>
      </c>
      <c r="I16" s="7">
        <v>495</v>
      </c>
      <c r="J16" s="7">
        <v>495</v>
      </c>
      <c r="K16" s="8">
        <v>99</v>
      </c>
      <c r="L16" s="8">
        <v>99</v>
      </c>
      <c r="M16" s="8">
        <v>99</v>
      </c>
      <c r="N16" s="8"/>
    </row>
    <row r="17" spans="1:14" x14ac:dyDescent="0.3">
      <c r="A17" s="4" t="s">
        <v>21</v>
      </c>
      <c r="B17" s="4" t="s">
        <v>22</v>
      </c>
      <c r="C17" s="6" t="s">
        <v>26</v>
      </c>
      <c r="D17" s="6" t="s">
        <v>24</v>
      </c>
      <c r="E17" s="13">
        <v>7855</v>
      </c>
      <c r="F17" s="13">
        <v>7317</v>
      </c>
      <c r="G17" s="8">
        <v>7</v>
      </c>
      <c r="H17" s="7">
        <v>1122.1400000000001</v>
      </c>
      <c r="I17" s="14">
        <v>378</v>
      </c>
      <c r="J17" s="14">
        <v>1862</v>
      </c>
      <c r="K17" s="8">
        <v>54</v>
      </c>
      <c r="L17" s="8">
        <v>99</v>
      </c>
      <c r="M17" s="9">
        <f>(98+91+98+96+99+54)/6</f>
        <v>89.333333333333329</v>
      </c>
      <c r="N17" s="8">
        <v>98</v>
      </c>
    </row>
    <row r="18" spans="1:14" x14ac:dyDescent="0.3">
      <c r="A18" s="4" t="s">
        <v>19</v>
      </c>
      <c r="B18" s="4" t="s">
        <v>18</v>
      </c>
      <c r="C18" s="6">
        <v>2017</v>
      </c>
      <c r="D18" s="6">
        <v>2018</v>
      </c>
      <c r="E18" s="15">
        <v>2777.5</v>
      </c>
      <c r="F18" s="15">
        <v>2680.2874999999999</v>
      </c>
      <c r="G18" s="8">
        <v>1</v>
      </c>
      <c r="H18" s="15">
        <v>2777.5</v>
      </c>
      <c r="I18" s="15">
        <v>2680.2874999999999</v>
      </c>
      <c r="J18" s="15">
        <v>2680.2874999999999</v>
      </c>
      <c r="K18" s="8">
        <v>96.5</v>
      </c>
      <c r="L18" s="8">
        <v>96.5</v>
      </c>
      <c r="M18" s="8">
        <v>96.5</v>
      </c>
      <c r="N18" s="8">
        <v>96.5</v>
      </c>
    </row>
    <row r="19" spans="1:14" x14ac:dyDescent="0.3">
      <c r="A19" s="4" t="s">
        <v>20</v>
      </c>
      <c r="B19" s="4" t="s">
        <v>18</v>
      </c>
      <c r="C19" s="6">
        <v>2017</v>
      </c>
      <c r="D19" s="6">
        <v>2018</v>
      </c>
      <c r="E19" s="13">
        <v>500</v>
      </c>
      <c r="F19" s="13">
        <v>490</v>
      </c>
      <c r="G19" s="8">
        <v>1</v>
      </c>
      <c r="H19" s="7">
        <v>500</v>
      </c>
      <c r="I19" s="7">
        <v>490</v>
      </c>
      <c r="J19" s="7">
        <v>490</v>
      </c>
      <c r="K19" s="8">
        <v>98</v>
      </c>
      <c r="L19" s="8">
        <v>98</v>
      </c>
      <c r="M19" s="8">
        <v>98</v>
      </c>
      <c r="N19" s="8">
        <v>98</v>
      </c>
    </row>
    <row r="20" spans="1:14" x14ac:dyDescent="0.3">
      <c r="A20" s="4" t="s">
        <v>21</v>
      </c>
      <c r="B20" s="4" t="s">
        <v>22</v>
      </c>
      <c r="C20" s="6">
        <v>2017</v>
      </c>
      <c r="D20" s="6">
        <v>2018</v>
      </c>
      <c r="E20" s="13">
        <v>7855</v>
      </c>
      <c r="F20" s="13">
        <f>7847.45-490</f>
        <v>7357.45</v>
      </c>
      <c r="G20" s="8">
        <v>7</v>
      </c>
      <c r="H20" s="7">
        <v>1194</v>
      </c>
      <c r="I20" s="14">
        <v>335.5</v>
      </c>
      <c r="J20" s="14">
        <v>2232.4499999999998</v>
      </c>
      <c r="K20" s="8">
        <v>61</v>
      </c>
      <c r="L20" s="8">
        <v>99</v>
      </c>
      <c r="M20" s="8">
        <v>90.86</v>
      </c>
      <c r="N20" s="8" t="s">
        <v>28</v>
      </c>
    </row>
    <row r="21" spans="1:14" x14ac:dyDescent="0.3">
      <c r="A21" s="16" t="s">
        <v>19</v>
      </c>
      <c r="B21" s="16" t="s">
        <v>18</v>
      </c>
      <c r="C21" s="17">
        <v>2018</v>
      </c>
      <c r="D21" s="6" t="s">
        <v>29</v>
      </c>
      <c r="E21" s="15">
        <v>2777.5</v>
      </c>
      <c r="F21" s="13">
        <v>2638.625</v>
      </c>
      <c r="G21" s="8">
        <v>1</v>
      </c>
      <c r="H21" s="7">
        <v>2777.5</v>
      </c>
      <c r="I21" s="13">
        <v>2638.625</v>
      </c>
      <c r="J21" s="13">
        <v>2638.625</v>
      </c>
      <c r="K21" s="8">
        <v>95</v>
      </c>
      <c r="L21" s="8">
        <v>95</v>
      </c>
      <c r="M21" s="8">
        <v>95</v>
      </c>
      <c r="N21" s="8">
        <v>95</v>
      </c>
    </row>
    <row r="22" spans="1:14" x14ac:dyDescent="0.3">
      <c r="A22" s="16" t="s">
        <v>20</v>
      </c>
      <c r="B22" s="16" t="s">
        <v>18</v>
      </c>
      <c r="C22" s="17">
        <v>2018</v>
      </c>
      <c r="D22" s="6" t="s">
        <v>29</v>
      </c>
      <c r="E22" s="13">
        <v>500</v>
      </c>
      <c r="F22" s="13">
        <v>490</v>
      </c>
      <c r="G22" s="8">
        <v>1</v>
      </c>
      <c r="H22" s="7">
        <v>500</v>
      </c>
      <c r="I22" s="13">
        <v>490</v>
      </c>
      <c r="J22" s="7">
        <v>490</v>
      </c>
      <c r="K22" s="8">
        <v>98</v>
      </c>
      <c r="L22" s="8">
        <v>98</v>
      </c>
      <c r="M22" s="8">
        <v>98</v>
      </c>
      <c r="N22" s="8">
        <v>98</v>
      </c>
    </row>
    <row r="23" spans="1:14" x14ac:dyDescent="0.3">
      <c r="A23" s="16" t="s">
        <v>21</v>
      </c>
      <c r="B23" s="16" t="s">
        <v>22</v>
      </c>
      <c r="C23" s="17">
        <v>2018</v>
      </c>
      <c r="D23" s="6" t="s">
        <v>29</v>
      </c>
      <c r="E23" s="13">
        <v>4975.38</v>
      </c>
      <c r="F23" s="13">
        <v>4229.3200000000006</v>
      </c>
      <c r="G23" s="8">
        <v>6</v>
      </c>
      <c r="H23" s="7">
        <v>829.23</v>
      </c>
      <c r="I23" s="13">
        <v>0</v>
      </c>
      <c r="J23" s="13">
        <v>995.71</v>
      </c>
      <c r="K23" s="8">
        <v>57</v>
      </c>
      <c r="L23" s="8">
        <v>99</v>
      </c>
      <c r="M23" s="8">
        <v>90</v>
      </c>
      <c r="N23" s="8" t="s">
        <v>27</v>
      </c>
    </row>
    <row r="24" spans="1:14" ht="39.75" x14ac:dyDescent="0.3">
      <c r="A24" s="16" t="s">
        <v>19</v>
      </c>
      <c r="B24" s="16" t="s">
        <v>18</v>
      </c>
      <c r="C24" s="18">
        <v>2019</v>
      </c>
      <c r="D24" s="19">
        <v>2019</v>
      </c>
      <c r="E24" s="20">
        <v>2777.5</v>
      </c>
      <c r="F24" s="21">
        <v>866.58</v>
      </c>
      <c r="G24" s="22">
        <v>1</v>
      </c>
      <c r="H24" s="25" t="s">
        <v>32</v>
      </c>
      <c r="I24" s="21">
        <v>866.58</v>
      </c>
      <c r="J24" s="21">
        <v>866.58</v>
      </c>
      <c r="K24" s="22">
        <v>90</v>
      </c>
      <c r="L24" s="22">
        <v>90</v>
      </c>
      <c r="M24" s="22">
        <v>90</v>
      </c>
      <c r="N24" s="22">
        <v>90</v>
      </c>
    </row>
    <row r="25" spans="1:14" x14ac:dyDescent="0.3">
      <c r="A25" s="16" t="s">
        <v>20</v>
      </c>
      <c r="B25" s="16" t="s">
        <v>18</v>
      </c>
      <c r="C25" s="19">
        <v>2019</v>
      </c>
      <c r="D25" s="19">
        <v>2020</v>
      </c>
      <c r="E25" s="21">
        <v>5000</v>
      </c>
      <c r="F25" s="21">
        <v>3505.46</v>
      </c>
      <c r="G25" s="22">
        <v>2</v>
      </c>
      <c r="H25" s="20">
        <v>2500</v>
      </c>
      <c r="I25" s="21">
        <v>1127</v>
      </c>
      <c r="J25" s="21">
        <v>2378.46</v>
      </c>
      <c r="K25" s="22">
        <v>98</v>
      </c>
      <c r="L25" s="22">
        <v>98</v>
      </c>
      <c r="M25" s="22">
        <v>98</v>
      </c>
      <c r="N25" s="22">
        <v>98</v>
      </c>
    </row>
    <row r="26" spans="1:14" x14ac:dyDescent="0.3">
      <c r="A26" s="16" t="s">
        <v>21</v>
      </c>
      <c r="B26" s="16" t="s">
        <v>22</v>
      </c>
      <c r="C26" s="19">
        <v>2019</v>
      </c>
      <c r="D26" s="19">
        <v>2020</v>
      </c>
      <c r="E26" s="21">
        <v>4225.2700000000004</v>
      </c>
      <c r="F26" s="21">
        <v>3568.04</v>
      </c>
      <c r="G26" s="22">
        <v>6</v>
      </c>
      <c r="H26" s="20">
        <v>704.2116666666667</v>
      </c>
      <c r="I26" s="21">
        <v>518.29999999999995</v>
      </c>
      <c r="J26" s="21">
        <v>854.1</v>
      </c>
      <c r="K26" s="22">
        <v>51</v>
      </c>
      <c r="L26" s="22">
        <v>99</v>
      </c>
      <c r="M26" s="22">
        <v>88.67</v>
      </c>
      <c r="N26" s="22" t="s">
        <v>30</v>
      </c>
    </row>
    <row r="27" spans="1:14" x14ac:dyDescent="0.3">
      <c r="A27" s="16" t="s">
        <v>20</v>
      </c>
      <c r="B27" s="16" t="s">
        <v>18</v>
      </c>
      <c r="C27" s="19">
        <v>2020</v>
      </c>
      <c r="D27" s="19">
        <v>2021</v>
      </c>
      <c r="E27" s="21">
        <v>5000</v>
      </c>
      <c r="F27" s="21">
        <v>4900</v>
      </c>
      <c r="G27" s="22">
        <v>2</v>
      </c>
      <c r="H27" s="20">
        <v>2500</v>
      </c>
      <c r="I27" s="21">
        <v>1225</v>
      </c>
      <c r="J27" s="21">
        <v>3675</v>
      </c>
      <c r="K27" s="23">
        <v>98</v>
      </c>
      <c r="L27" s="23">
        <v>98</v>
      </c>
      <c r="M27" s="23">
        <v>98</v>
      </c>
      <c r="N27" s="23">
        <v>98</v>
      </c>
    </row>
    <row r="28" spans="1:14" x14ac:dyDescent="0.3">
      <c r="A28" s="16" t="s">
        <v>21</v>
      </c>
      <c r="B28" s="16" t="s">
        <v>22</v>
      </c>
      <c r="C28" s="19">
        <v>2020</v>
      </c>
      <c r="D28" s="19">
        <v>2021</v>
      </c>
      <c r="E28" s="21">
        <v>4954.13</v>
      </c>
      <c r="F28" s="21">
        <v>4781.4799999999996</v>
      </c>
      <c r="G28" s="22">
        <v>5</v>
      </c>
      <c r="H28" s="20">
        <v>990.83</v>
      </c>
      <c r="I28" s="21">
        <v>721.21</v>
      </c>
      <c r="J28" s="21">
        <v>1210.71</v>
      </c>
      <c r="K28" s="23">
        <v>94</v>
      </c>
      <c r="L28" s="23">
        <v>97</v>
      </c>
      <c r="M28" s="23">
        <v>96</v>
      </c>
      <c r="N28" s="23" t="s">
        <v>31</v>
      </c>
    </row>
    <row r="29" spans="1:14" x14ac:dyDescent="0.3">
      <c r="A29" s="16" t="s">
        <v>20</v>
      </c>
      <c r="B29" s="16" t="s">
        <v>18</v>
      </c>
      <c r="C29" s="19">
        <v>2021</v>
      </c>
      <c r="D29" s="19">
        <v>2022</v>
      </c>
      <c r="E29" s="21">
        <v>5000</v>
      </c>
      <c r="F29" s="21">
        <v>4900</v>
      </c>
      <c r="G29" s="22">
        <v>2</v>
      </c>
      <c r="H29" s="20">
        <v>2500</v>
      </c>
      <c r="I29" s="21">
        <v>857.5</v>
      </c>
      <c r="J29" s="21">
        <v>4042.5</v>
      </c>
      <c r="K29" s="23">
        <v>98</v>
      </c>
      <c r="L29" s="23">
        <v>98</v>
      </c>
      <c r="M29" s="23">
        <v>98</v>
      </c>
      <c r="N29" s="23">
        <v>98</v>
      </c>
    </row>
    <row r="30" spans="1:14" x14ac:dyDescent="0.3">
      <c r="A30" s="16" t="s">
        <v>21</v>
      </c>
      <c r="B30" s="16" t="s">
        <v>22</v>
      </c>
      <c r="C30" s="19">
        <v>2021</v>
      </c>
      <c r="D30" s="19">
        <v>2022</v>
      </c>
      <c r="E30" s="21">
        <v>3805.45</v>
      </c>
      <c r="F30" s="21">
        <v>3687.77</v>
      </c>
      <c r="G30" s="22">
        <v>6</v>
      </c>
      <c r="H30" s="20">
        <v>634.24166666666667</v>
      </c>
      <c r="I30" s="21">
        <v>472.71</v>
      </c>
      <c r="J30" s="21">
        <v>795.14</v>
      </c>
      <c r="K30" s="23">
        <v>94</v>
      </c>
      <c r="L30" s="23">
        <v>98</v>
      </c>
      <c r="M30" s="23">
        <v>96.5</v>
      </c>
      <c r="N30" s="23">
        <v>98</v>
      </c>
    </row>
    <row r="31" spans="1:14" x14ac:dyDescent="0.3">
      <c r="A31" s="16" t="s">
        <v>20</v>
      </c>
      <c r="B31" s="16" t="s">
        <v>18</v>
      </c>
      <c r="C31" s="19">
        <v>2022</v>
      </c>
      <c r="D31" s="19">
        <v>2023</v>
      </c>
      <c r="E31" s="21">
        <v>5000</v>
      </c>
      <c r="F31" s="21">
        <v>4950</v>
      </c>
      <c r="G31" s="22">
        <v>1</v>
      </c>
      <c r="H31" s="21">
        <v>5000</v>
      </c>
      <c r="I31" s="21">
        <v>4950</v>
      </c>
      <c r="J31" s="21">
        <v>4950</v>
      </c>
      <c r="K31" s="23">
        <v>99</v>
      </c>
      <c r="L31" s="23">
        <v>99</v>
      </c>
      <c r="M31" s="23">
        <v>99</v>
      </c>
      <c r="N31" s="23">
        <v>99</v>
      </c>
    </row>
    <row r="32" spans="1:14" x14ac:dyDescent="0.3">
      <c r="A32" s="16" t="s">
        <v>21</v>
      </c>
      <c r="B32" s="16" t="s">
        <v>22</v>
      </c>
      <c r="C32" s="19">
        <v>2022</v>
      </c>
      <c r="D32" s="19">
        <v>2023</v>
      </c>
      <c r="E32" s="21">
        <v>5128.4399999999996</v>
      </c>
      <c r="F32" s="21">
        <v>4359.18</v>
      </c>
      <c r="G32" s="22">
        <v>3</v>
      </c>
      <c r="H32" s="21">
        <v>1709.4799999999998</v>
      </c>
      <c r="I32" s="21">
        <v>1517.72</v>
      </c>
      <c r="J32" s="21">
        <v>1902.35</v>
      </c>
      <c r="K32" s="23">
        <v>98</v>
      </c>
      <c r="L32" s="23">
        <v>98</v>
      </c>
      <c r="M32" s="23">
        <v>98</v>
      </c>
      <c r="N32" s="23">
        <v>98</v>
      </c>
    </row>
    <row r="33" spans="1:14" x14ac:dyDescent="0.3">
      <c r="A33" s="16" t="s">
        <v>20</v>
      </c>
      <c r="B33" s="16" t="s">
        <v>18</v>
      </c>
      <c r="C33" s="19">
        <v>2023</v>
      </c>
      <c r="D33" s="19">
        <v>2024</v>
      </c>
      <c r="E33" s="21">
        <v>5000</v>
      </c>
      <c r="F33" s="21">
        <v>4950</v>
      </c>
      <c r="G33" s="22">
        <v>1</v>
      </c>
      <c r="H33" s="21">
        <v>5000</v>
      </c>
      <c r="I33" s="21">
        <v>4950</v>
      </c>
      <c r="J33" s="21">
        <v>4950</v>
      </c>
      <c r="K33" s="23">
        <v>99</v>
      </c>
      <c r="L33" s="23">
        <v>99</v>
      </c>
      <c r="M33" s="23">
        <v>99</v>
      </c>
      <c r="N33" s="23">
        <v>99</v>
      </c>
    </row>
    <row r="34" spans="1:14" x14ac:dyDescent="0.3">
      <c r="A34" s="16" t="s">
        <v>21</v>
      </c>
      <c r="B34" s="16" t="s">
        <v>22</v>
      </c>
      <c r="C34" s="19">
        <v>2023</v>
      </c>
      <c r="D34" s="19">
        <v>2024</v>
      </c>
      <c r="E34" s="21">
        <v>4802.8999999999996</v>
      </c>
      <c r="F34" s="21">
        <v>4649.82</v>
      </c>
      <c r="G34" s="22">
        <v>5</v>
      </c>
      <c r="H34" s="21">
        <f>E34/5</f>
        <v>960.57999999999993</v>
      </c>
      <c r="I34" s="21">
        <v>247.5</v>
      </c>
      <c r="J34" s="21">
        <v>1360.43</v>
      </c>
      <c r="K34" s="23">
        <v>93</v>
      </c>
      <c r="L34" s="23">
        <v>98</v>
      </c>
      <c r="M34" s="27">
        <v>96.4</v>
      </c>
      <c r="N34" s="23">
        <v>97</v>
      </c>
    </row>
    <row r="35" spans="1:14" x14ac:dyDescent="0.3">
      <c r="B35" s="16" t="s">
        <v>18</v>
      </c>
      <c r="C35" s="19">
        <v>2024</v>
      </c>
      <c r="D35" s="19">
        <v>2025</v>
      </c>
      <c r="E35" s="21">
        <v>5000</v>
      </c>
      <c r="F35" s="21"/>
      <c r="G35" s="22">
        <v>1</v>
      </c>
      <c r="H35" s="21">
        <v>5000</v>
      </c>
      <c r="I35" s="21"/>
      <c r="J35" s="21"/>
      <c r="K35" s="23"/>
      <c r="L35" s="23"/>
      <c r="M35" s="23"/>
      <c r="N35" s="23"/>
    </row>
    <row r="36" spans="1:14" x14ac:dyDescent="0.3">
      <c r="A36" s="24"/>
      <c r="B36" s="16" t="s">
        <v>22</v>
      </c>
      <c r="C36" s="19">
        <v>2024</v>
      </c>
      <c r="D36" s="19">
        <v>2025</v>
      </c>
      <c r="E36" s="21">
        <v>3040</v>
      </c>
      <c r="F36" s="21">
        <v>2923.72</v>
      </c>
      <c r="G36" s="22">
        <v>4</v>
      </c>
      <c r="H36" s="21">
        <f>F36/4</f>
        <v>730.93</v>
      </c>
      <c r="I36" s="21">
        <v>574.94000000000005</v>
      </c>
      <c r="J36" s="21">
        <v>867.54</v>
      </c>
      <c r="K36" s="23">
        <v>89</v>
      </c>
      <c r="L36" s="23">
        <v>99</v>
      </c>
      <c r="M36" s="33">
        <v>95.5</v>
      </c>
      <c r="N36" s="23">
        <v>97</v>
      </c>
    </row>
    <row r="38" spans="1:14" x14ac:dyDescent="0.3">
      <c r="D38" s="26"/>
    </row>
    <row r="40" spans="1:14" x14ac:dyDescent="0.3">
      <c r="D40" s="26"/>
    </row>
  </sheetData>
  <mergeCells count="13">
    <mergeCell ref="A1:N1"/>
    <mergeCell ref="A2:N2"/>
    <mergeCell ref="A3:N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N4"/>
  </mergeCells>
  <pageMargins left="0.70833333333333304" right="0.70833333333333304" top="0.74791666666666701" bottom="0.74791666666666701" header="0.51180555555555496" footer="0.51180555555555496"/>
  <pageSetup paperSize="8" firstPageNumber="0" fitToHeight="0" orientation="landscape" r:id="rId1"/>
  <ignoredErrors>
    <ignoredError sqref="C6 D9:D17 C12:C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fdb8c8-c9d0-4c2b-bbde-5e0e6b95b27a">
      <Terms xmlns="http://schemas.microsoft.com/office/infopath/2007/PartnerControls"/>
    </lcf76f155ced4ddcb4097134ff3c332f>
    <TaxCatchAll xmlns="aa3c2f2a-32d8-4a85-b4a4-c446ee25d2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A76CBEA5B69D4D8D37D8E2CA0B9C0D" ma:contentTypeVersion="15" ma:contentTypeDescription="Creare un nuovo documento." ma:contentTypeScope="" ma:versionID="1318d75b96a12371f4113f9de493a484">
  <xsd:schema xmlns:xsd="http://www.w3.org/2001/XMLSchema" xmlns:xs="http://www.w3.org/2001/XMLSchema" xmlns:p="http://schemas.microsoft.com/office/2006/metadata/properties" xmlns:ns2="97fdb8c8-c9d0-4c2b-bbde-5e0e6b95b27a" xmlns:ns3="aa3c2f2a-32d8-4a85-b4a4-c446ee25d2a0" targetNamespace="http://schemas.microsoft.com/office/2006/metadata/properties" ma:root="true" ma:fieldsID="3e6ec51f1251822501b8cc8afa8447f9" ns2:_="" ns3:_="">
    <xsd:import namespace="97fdb8c8-c9d0-4c2b-bbde-5e0e6b95b27a"/>
    <xsd:import namespace="aa3c2f2a-32d8-4a85-b4a4-c446ee25d2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db8c8-c9d0-4c2b-bbde-5e0e6b95b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852c55fc-4886-4c16-836f-89effe20c7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c2f2a-32d8-4a85-b4a4-c446ee25d2a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5c9822a-05b8-41b9-8209-059a604c872a}" ma:internalName="TaxCatchAll" ma:showField="CatchAllData" ma:web="aa3c2f2a-32d8-4a85-b4a4-c446ee25d2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BD13EE-8300-48EE-8054-C3A0C26099B5}">
  <ds:schemaRefs>
    <ds:schemaRef ds:uri="http://schemas.microsoft.com/office/2006/metadata/properties"/>
    <ds:schemaRef ds:uri="http://schemas.microsoft.com/office/infopath/2007/PartnerControls"/>
    <ds:schemaRef ds:uri="d987d744-eeb7-43b5-a97d-4d2d698a0d60"/>
    <ds:schemaRef ds:uri="ffbd6758-d3b8-4327-832f-5533499de4f3"/>
    <ds:schemaRef ds:uri="97fdb8c8-c9d0-4c2b-bbde-5e0e6b95b27a"/>
    <ds:schemaRef ds:uri="aa3c2f2a-32d8-4a85-b4a4-c446ee25d2a0"/>
  </ds:schemaRefs>
</ds:datastoreItem>
</file>

<file path=customXml/itemProps2.xml><?xml version="1.0" encoding="utf-8"?>
<ds:datastoreItem xmlns:ds="http://schemas.openxmlformats.org/officeDocument/2006/customXml" ds:itemID="{767403F8-CC8D-4404-A9FF-22DAF7DF0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fdb8c8-c9d0-4c2b-bbde-5e0e6b95b27a"/>
    <ds:schemaRef ds:uri="aa3c2f2a-32d8-4a85-b4a4-c446ee25d2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544835-F75F-4FAC-A820-0EC72EA679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731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Bovara</dc:creator>
  <cp:lastModifiedBy>Ludovico Natali</cp:lastModifiedBy>
  <cp:revision>68</cp:revision>
  <cp:lastPrinted>2020-12-15T15:55:48Z</cp:lastPrinted>
  <dcterms:created xsi:type="dcterms:W3CDTF">2015-08-19T06:33:41Z</dcterms:created>
  <dcterms:modified xsi:type="dcterms:W3CDTF">2025-07-23T09:45:03Z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0x010100D8A76CBEA5B69D4D8D37D8E2CA0B9C0D</vt:lpwstr>
  </property>
  <property fmtid="{D5CDD505-2E9C-101B-9397-08002B2CF9AE}" pid="9" name="Order">
    <vt:r8>768400</vt:r8>
  </property>
  <property fmtid="{D5CDD505-2E9C-101B-9397-08002B2CF9AE}" pid="10" name="MediaServiceImageTags">
    <vt:lpwstr/>
  </property>
</Properties>
</file>